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onathan.contreras\Documents\Downloads\"/>
    </mc:Choice>
  </mc:AlternateContent>
  <xr:revisionPtr revIDLastSave="0" documentId="13_ncr:1_{985B2F05-FF9A-4269-823A-A83545644C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C15" i="4" l="1"/>
  <c r="K10" i="1" l="1"/>
  <c r="K9" i="1"/>
  <c r="K7" i="1"/>
  <c r="J11" i="1" l="1"/>
  <c r="K8" i="1"/>
  <c r="I11" i="1"/>
  <c r="K11" i="1" l="1"/>
  <c r="G7" i="2"/>
  <c r="G9" i="2" s="1"/>
  <c r="G11" i="2" l="1"/>
  <c r="G13" i="2" s="1"/>
  <c r="G15" i="2" s="1"/>
  <c r="G17" i="2" s="1"/>
  <c r="G19" i="2" s="1"/>
  <c r="G21" i="2" s="1"/>
  <c r="G23" i="2" s="1"/>
  <c r="G25" i="2" s="1"/>
  <c r="G27" i="2" s="1"/>
  <c r="G29" i="2" l="1"/>
  <c r="G31" i="2" s="1"/>
  <c r="G32" i="2" s="1"/>
  <c r="G11" i="1"/>
  <c r="D7" i="4" l="1"/>
  <c r="D8" i="4" s="1"/>
  <c r="C18" i="4"/>
  <c r="C8" i="4" l="1"/>
  <c r="D15" i="4" l="1"/>
  <c r="D17" i="4" l="1"/>
  <c r="D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Isabel Sierra Sierra</author>
  </authors>
  <commentList>
    <comment ref="C1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<sst xmlns="http://schemas.openxmlformats.org/spreadsheetml/2006/main" count="77" uniqueCount="65">
  <si>
    <t>CONCEPTOS</t>
  </si>
  <si>
    <t>IMPORTE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</si>
  <si>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</si>
  <si>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</si>
  <si>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</si>
  <si>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</si>
  <si>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</si>
  <si>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</si>
  <si>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</si>
  <si>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</si>
  <si>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</si>
  <si>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</si>
  <si>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</si>
  <si>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</si>
  <si>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</si>
  <si>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</si>
  <si>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</si>
  <si>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</si>
  <si>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</si>
  <si>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</si>
  <si>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</si>
  <si>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</si>
  <si>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</si>
  <si>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</si>
  <si>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</si>
  <si>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SALDO DE LA DEUDA PÚBLICA</t>
  </si>
  <si>
    <t>PORCENTAJE</t>
  </si>
  <si>
    <t>INGRESOS PROPIOS</t>
  </si>
  <si>
    <t>Ramo 28 y 33</t>
  </si>
  <si>
    <t>TIIE + 0.85</t>
  </si>
  <si>
    <t>TIIE + 0.43</t>
  </si>
  <si>
    <t>BBVA México, S.A.</t>
  </si>
  <si>
    <t>PRODUCTO INTERNO BRUTO (PIB) ESTATAL</t>
  </si>
  <si>
    <t>Deuda Pública Bruta Total descontando la amortización 1</t>
  </si>
  <si>
    <t xml:space="preserve">(-) Amortización  1 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</si>
  <si>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</si>
  <si>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</si>
  <si>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</si>
  <si>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</si>
  <si>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</si>
  <si>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</si>
  <si>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</si>
  <si>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</si>
  <si>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</si>
  <si>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</si>
  <si>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</si>
  <si>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</si>
  <si>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</si>
  <si>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</si>
  <si>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</si>
  <si>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</si>
  <si>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</si>
  <si>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</si>
  <si>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</si>
  <si>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</si>
  <si>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</si>
  <si>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</si>
  <si>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 xml:space="preserve">*El PIB DEL ESTADO DE GUANAJUATO </t>
  </si>
  <si>
    <t>Deuda Pública Bruta Total al 31 de diciembre del año 2024</t>
  </si>
  <si>
    <t>Deuda Pública Bruta Total al 31 de Diciembre del año 2024</t>
  </si>
  <si>
    <t>AL 31 de Diciembre 2024</t>
  </si>
  <si>
    <t>Enero - Junio 2025</t>
  </si>
  <si>
    <t>AL 30 de Junio de 2025</t>
  </si>
  <si>
    <t>Deuda Pública Bruta Total  al 30 de Junio de 2025</t>
  </si>
  <si>
    <t>https://www.inegi.org.mx/contenidos/saladeprensa/boletines/2024/PIBEF/PIBEF2023_Gto.pdf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</si>
</sst>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sz val="8"/>
      <color rgb="FF0066FF"/>
      <name val="Arial"/>
      <family val="2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4" fillId="0" borderId="0" xfId="0" applyFont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0" applyFont="1" applyAlignment="1">
      <alignment vertical="top" wrapText="1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0" borderId="12" xfId="1" applyNumberFormat="1" applyFont="1" applyFill="1" applyBorder="1" applyAlignment="1">
      <alignment vertical="center"/>
    </xf>
    <xf numFmtId="165" fontId="5" fillId="0" borderId="0" xfId="0" applyNumberFormat="1" applyFont="1"/>
    <xf numFmtId="165" fontId="7" fillId="0" borderId="11" xfId="1" applyNumberFormat="1" applyFont="1" applyFill="1" applyBorder="1" applyAlignment="1">
      <alignment vertical="center"/>
    </xf>
    <xf numFmtId="0" fontId="12" fillId="0" borderId="0" xfId="4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Hipervínculo" xfId="4" builtinId="8"/>
    <cellStyle name="Millares" xfId="1" builtinId="3"/>
    <cellStyle name="Millares 2" xfId="5" xr:uid="{00000000-0005-0000-0000-000002000000}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19050</xdr:rowOff>
    </xdr:from>
    <xdr:to>
      <xdr:col>3</xdr:col>
      <xdr:colOff>428625</xdr:colOff>
      <xdr:row>3</xdr:row>
      <xdr:rowOff>168074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219075"/>
          <a:ext cx="1647825" cy="730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0</xdr:row>
      <xdr:rowOff>57151</xdr:rowOff>
    </xdr:from>
    <xdr:to>
      <xdr:col>2</xdr:col>
      <xdr:colOff>495300</xdr:colOff>
      <xdr:row>3</xdr:row>
      <xdr:rowOff>173501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57151"/>
          <a:ext cx="1552575" cy="687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210910</xdr:colOff>
      <xdr:row>0</xdr:row>
      <xdr:rowOff>81643</xdr:rowOff>
    </xdr:from>
    <xdr:to>
      <xdr:col>1</xdr:col>
      <xdr:colOff>2061481</xdr:colOff>
      <xdr:row>4</xdr:row>
      <xdr:rowOff>132712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81643"/>
          <a:ext cx="1850571" cy="81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"/>
  <sheetViews>
    <sheetView showGridLines="0" tabSelected="1" zoomScaleNormal="100" zoomScaleSheetLayoutView="100" workbookViewId="0">
      <selection activeCell="K14" sqref="K14"/>
    </sheetView>
  </sheetViews>
  <sheetFormatPr baseColWidth="10" defaultRowHeight="14.4" x14ac:dyDescent="0.3"/>
  <cols>
    <col min="2" max="2" width="14.109375" bestFit="1" customWidth="1"/>
    <col min="3" max="3" width="8.88671875" customWidth="1"/>
    <col min="5" max="5" width="27" bestFit="1" customWidth="1"/>
    <col min="6" max="6" width="31.6640625" bestFit="1" customWidth="1"/>
    <col min="7" max="7" width="19.109375" bestFit="1" customWidth="1"/>
    <col min="8" max="8" width="12.44140625" customWidth="1"/>
    <col min="9" max="9" width="17.5546875" customWidth="1"/>
    <col min="10" max="10" width="16.88671875" customWidth="1"/>
    <col min="11" max="11" width="10.44140625" customWidth="1"/>
  </cols>
  <sheetData>
    <row r="1" spans="2:11" ht="15" thickBot="1" x14ac:dyDescent="0.35"/>
    <row r="2" spans="2:11" x14ac:dyDescent="0.3">
      <c r="B2" s="48" t="s">
        <v>2</v>
      </c>
      <c r="C2" s="49"/>
      <c r="D2" s="49"/>
      <c r="E2" s="49"/>
      <c r="F2" s="49"/>
      <c r="G2" s="49"/>
      <c r="H2" s="49"/>
      <c r="I2" s="49"/>
      <c r="J2" s="49"/>
      <c r="K2" s="50"/>
    </row>
    <row r="3" spans="2:11" ht="30.75" customHeight="1" x14ac:dyDescent="0.3">
      <c r="B3" s="51" t="s">
        <v>3</v>
      </c>
      <c r="C3" s="52"/>
      <c r="D3" s="52"/>
      <c r="E3" s="52"/>
      <c r="F3" s="52"/>
      <c r="G3" s="52"/>
      <c r="H3" s="52"/>
      <c r="I3" s="52"/>
      <c r="J3" s="52"/>
      <c r="K3" s="53"/>
    </row>
    <row r="4" spans="2:11" ht="19.95" customHeight="1" thickBot="1" x14ac:dyDescent="0.35">
      <c r="B4" s="54" t="s">
        <v>61</v>
      </c>
      <c r="C4" s="55"/>
      <c r="D4" s="55"/>
      <c r="E4" s="55"/>
      <c r="F4" s="55"/>
      <c r="G4" s="55"/>
      <c r="H4" s="55"/>
      <c r="I4" s="55"/>
      <c r="J4" s="55"/>
      <c r="K4" s="56"/>
    </row>
    <row r="5" spans="2:11" ht="63" customHeight="1" x14ac:dyDescent="0.3">
      <c r="B5" s="57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61" t="s">
        <v>9</v>
      </c>
      <c r="H5" s="59" t="s">
        <v>10</v>
      </c>
      <c r="I5" s="44" t="s">
        <v>11</v>
      </c>
      <c r="J5" s="46" t="s">
        <v>12</v>
      </c>
      <c r="K5" s="47"/>
    </row>
    <row r="6" spans="2:11" ht="21" thickBot="1" x14ac:dyDescent="0.35">
      <c r="B6" s="58"/>
      <c r="C6" s="60"/>
      <c r="D6" s="60"/>
      <c r="E6" s="60"/>
      <c r="F6" s="60"/>
      <c r="G6" s="62"/>
      <c r="H6" s="60"/>
      <c r="I6" s="45"/>
      <c r="J6" s="5" t="s">
        <v>13</v>
      </c>
      <c r="K6" s="6" t="s">
        <v>14</v>
      </c>
    </row>
    <row r="7" spans="2:11" ht="31.5" customHeight="1" x14ac:dyDescent="0.3">
      <c r="B7" s="7" t="s">
        <v>15</v>
      </c>
      <c r="C7" s="8" t="s">
        <v>22</v>
      </c>
      <c r="D7" s="8" t="s">
        <v>29</v>
      </c>
      <c r="E7" s="9" t="s">
        <v>17</v>
      </c>
      <c r="F7" s="10" t="s">
        <v>18</v>
      </c>
      <c r="G7" s="27">
        <v>540000000</v>
      </c>
      <c r="H7" s="10" t="s">
        <v>28</v>
      </c>
      <c r="I7" s="27">
        <v>269999999.99999815</v>
      </c>
      <c r="J7" s="27">
        <f>G7-I7</f>
        <v>270000000.00000185</v>
      </c>
      <c r="K7" s="11">
        <f>J7*1/I7</f>
        <v>1.0000000000000138</v>
      </c>
    </row>
    <row r="8" spans="2:11" ht="30.75" customHeight="1" x14ac:dyDescent="0.3">
      <c r="B8" s="7" t="s">
        <v>15</v>
      </c>
      <c r="C8" s="8" t="s">
        <v>16</v>
      </c>
      <c r="D8" s="8" t="s">
        <v>19</v>
      </c>
      <c r="E8" s="9" t="s">
        <v>20</v>
      </c>
      <c r="F8" s="10" t="s">
        <v>21</v>
      </c>
      <c r="G8" s="27">
        <v>609801665.26999998</v>
      </c>
      <c r="H8" s="10" t="s">
        <v>28</v>
      </c>
      <c r="I8" s="27">
        <v>249205546.28000027</v>
      </c>
      <c r="J8" s="27">
        <f>G8-I8</f>
        <v>360596118.98999971</v>
      </c>
      <c r="K8" s="11">
        <f>J8*1/I8</f>
        <v>1.446982719176098</v>
      </c>
    </row>
    <row r="9" spans="2:11" ht="30.75" customHeight="1" x14ac:dyDescent="0.3">
      <c r="B9" s="7" t="s">
        <v>15</v>
      </c>
      <c r="C9" s="8" t="s">
        <v>22</v>
      </c>
      <c r="D9" s="8" t="s">
        <v>23</v>
      </c>
      <c r="E9" s="9" t="s">
        <v>20</v>
      </c>
      <c r="F9" s="9" t="s">
        <v>24</v>
      </c>
      <c r="G9" s="27">
        <v>255769230</v>
      </c>
      <c r="H9" s="10" t="s">
        <v>28</v>
      </c>
      <c r="I9" s="27">
        <v>148455190</v>
      </c>
      <c r="J9" s="27">
        <f>G9-I9</f>
        <v>107314040</v>
      </c>
      <c r="K9" s="11">
        <f>J9*1/I9</f>
        <v>0.72287159512577503</v>
      </c>
    </row>
    <row r="10" spans="2:11" ht="30.75" customHeight="1" x14ac:dyDescent="0.3">
      <c r="B10" s="7" t="s">
        <v>15</v>
      </c>
      <c r="C10" s="8" t="s">
        <v>16</v>
      </c>
      <c r="D10" s="8" t="s">
        <v>30</v>
      </c>
      <c r="E10" s="9" t="s">
        <v>17</v>
      </c>
      <c r="F10" s="9" t="s">
        <v>31</v>
      </c>
      <c r="G10" s="28">
        <v>690021676.00999999</v>
      </c>
      <c r="H10" s="10" t="s">
        <v>28</v>
      </c>
      <c r="I10" s="27">
        <v>622198121.67999983</v>
      </c>
      <c r="J10" s="27">
        <f>G10-I10</f>
        <v>67823554.330000162</v>
      </c>
      <c r="K10" s="11">
        <f>J10*1/I10</f>
        <v>0.10900636303251686</v>
      </c>
    </row>
    <row r="11" spans="2:11" ht="28.5" customHeight="1" thickBot="1" x14ac:dyDescent="0.35">
      <c r="B11" s="12"/>
      <c r="C11" s="13"/>
      <c r="D11" s="13"/>
      <c r="E11" s="13"/>
      <c r="F11" s="13"/>
      <c r="G11" s="29">
        <f>SUM(G7:G10)</f>
        <v>2095592571.28</v>
      </c>
      <c r="H11" s="13"/>
      <c r="I11" s="30">
        <f>SUM(I7:I10)</f>
        <v>1289858857.9599981</v>
      </c>
      <c r="J11" s="30">
        <f>SUM(J7:J10)</f>
        <v>805733713.32000172</v>
      </c>
      <c r="K11" s="14">
        <f>J11*1/I11</f>
        <v>0.62466812422742579</v>
      </c>
    </row>
    <row r="13" spans="2:11" x14ac:dyDescent="0.3">
      <c r="I13" s="1"/>
      <c r="J13" s="1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2"/>
  <sheetViews>
    <sheetView showGridLines="0" zoomScaleNormal="100" zoomScaleSheetLayoutView="130" workbookViewId="0">
      <selection activeCell="B33" sqref="B33"/>
    </sheetView>
  </sheetViews>
  <sheetFormatPr baseColWidth="10" defaultRowHeight="14.4" x14ac:dyDescent="0.3"/>
  <cols>
    <col min="2" max="2" width="16.5546875" customWidth="1"/>
    <col min="3" max="3" width="19" customWidth="1"/>
    <col min="4" max="4" width="16.109375" customWidth="1"/>
    <col min="5" max="5" width="16.5546875" customWidth="1"/>
    <col min="6" max="6" width="18.88671875" customWidth="1"/>
    <col min="7" max="7" width="19.109375" bestFit="1" customWidth="1"/>
  </cols>
  <sheetData>
    <row r="2" spans="2:7" x14ac:dyDescent="0.3">
      <c r="B2" s="15"/>
      <c r="D2" s="15"/>
      <c r="E2" s="15"/>
      <c r="F2" s="15"/>
      <c r="G2" s="15"/>
    </row>
    <row r="3" spans="2:7" x14ac:dyDescent="0.3">
      <c r="B3" s="15"/>
      <c r="C3" s="15"/>
      <c r="D3" s="15"/>
      <c r="E3" s="15"/>
      <c r="F3" s="15"/>
      <c r="G3" s="15"/>
    </row>
    <row r="4" spans="2:7" ht="15" thickBot="1" x14ac:dyDescent="0.35">
      <c r="B4" s="15"/>
      <c r="C4" s="15"/>
      <c r="D4" s="15"/>
      <c r="E4" s="15"/>
      <c r="F4" s="15"/>
      <c r="G4" s="15"/>
    </row>
    <row r="5" spans="2:7" ht="15" thickBot="1" x14ac:dyDescent="0.35">
      <c r="B5" s="67" t="s">
        <v>0</v>
      </c>
      <c r="C5" s="68"/>
      <c r="D5" s="68"/>
      <c r="E5" s="68"/>
      <c r="F5" s="69"/>
      <c r="G5" s="16" t="s">
        <v>1</v>
      </c>
    </row>
    <row r="6" spans="2:7" ht="22.5" customHeight="1" thickBot="1" x14ac:dyDescent="0.35">
      <c r="B6" s="63" t="s">
        <v>58</v>
      </c>
      <c r="C6" s="64"/>
      <c r="D6" s="64"/>
      <c r="E6" s="64"/>
      <c r="F6" s="64"/>
      <c r="G6" s="31">
        <v>1360999004.8899982</v>
      </c>
    </row>
    <row r="7" spans="2:7" ht="22.5" customHeight="1" x14ac:dyDescent="0.3">
      <c r="B7" s="70" t="s">
        <v>59</v>
      </c>
      <c r="C7" s="71"/>
      <c r="D7" s="71"/>
      <c r="E7" s="71"/>
      <c r="F7" s="71"/>
      <c r="G7" s="32">
        <f>+G6</f>
        <v>1360999004.8899982</v>
      </c>
    </row>
    <row r="8" spans="2:7" ht="23.25" customHeight="1" x14ac:dyDescent="0.3">
      <c r="B8" s="63" t="s">
        <v>34</v>
      </c>
      <c r="C8" s="64"/>
      <c r="D8" s="64"/>
      <c r="E8" s="64"/>
      <c r="F8" s="64"/>
      <c r="G8" s="33">
        <v>11768542.329999998</v>
      </c>
    </row>
    <row r="9" spans="2:7" ht="23.25" customHeight="1" x14ac:dyDescent="0.3">
      <c r="B9" s="63" t="s">
        <v>33</v>
      </c>
      <c r="C9" s="64"/>
      <c r="D9" s="64"/>
      <c r="E9" s="64"/>
      <c r="F9" s="64"/>
      <c r="G9" s="33">
        <f>G7-G8</f>
        <v>1349230462.5599983</v>
      </c>
    </row>
    <row r="10" spans="2:7" ht="23.25" customHeight="1" x14ac:dyDescent="0.3">
      <c r="B10" s="63" t="s">
        <v>35</v>
      </c>
      <c r="C10" s="64"/>
      <c r="D10" s="64"/>
      <c r="E10" s="64"/>
      <c r="F10" s="64"/>
      <c r="G10" s="33">
        <v>11803481.34</v>
      </c>
    </row>
    <row r="11" spans="2:7" ht="23.25" customHeight="1" x14ac:dyDescent="0.3">
      <c r="B11" s="63" t="s">
        <v>36</v>
      </c>
      <c r="C11" s="64"/>
      <c r="D11" s="64"/>
      <c r="E11" s="64"/>
      <c r="F11" s="64"/>
      <c r="G11" s="33">
        <f>G9-G10</f>
        <v>1337426981.2199984</v>
      </c>
    </row>
    <row r="12" spans="2:7" ht="23.25" customHeight="1" x14ac:dyDescent="0.3">
      <c r="B12" s="63" t="s">
        <v>37</v>
      </c>
      <c r="C12" s="64"/>
      <c r="D12" s="64"/>
      <c r="E12" s="64"/>
      <c r="F12" s="64"/>
      <c r="G12" s="33">
        <v>11838662.539999999</v>
      </c>
    </row>
    <row r="13" spans="2:7" ht="23.25" customHeight="1" x14ac:dyDescent="0.3">
      <c r="B13" s="63" t="s">
        <v>38</v>
      </c>
      <c r="C13" s="64"/>
      <c r="D13" s="64"/>
      <c r="E13" s="64"/>
      <c r="F13" s="64"/>
      <c r="G13" s="33">
        <f>G11-G12</f>
        <v>1325588318.6799984</v>
      </c>
    </row>
    <row r="14" spans="2:7" ht="23.25" customHeight="1" x14ac:dyDescent="0.3">
      <c r="B14" s="63" t="s">
        <v>39</v>
      </c>
      <c r="C14" s="64"/>
      <c r="D14" s="64"/>
      <c r="E14" s="64"/>
      <c r="F14" s="64"/>
      <c r="G14" s="33">
        <v>11874077.52</v>
      </c>
    </row>
    <row r="15" spans="2:7" ht="23.25" customHeight="1" x14ac:dyDescent="0.3">
      <c r="B15" s="63" t="s">
        <v>40</v>
      </c>
      <c r="C15" s="64"/>
      <c r="D15" s="64"/>
      <c r="E15" s="64"/>
      <c r="F15" s="64"/>
      <c r="G15" s="33">
        <f>G13-G14</f>
        <v>1313714241.1599984</v>
      </c>
    </row>
    <row r="16" spans="2:7" ht="23.25" customHeight="1" x14ac:dyDescent="0.3">
      <c r="B16" s="63" t="s">
        <v>41</v>
      </c>
      <c r="C16" s="64"/>
      <c r="D16" s="64"/>
      <c r="E16" s="64"/>
      <c r="F16" s="64"/>
      <c r="G16" s="33">
        <v>11909737.899999999</v>
      </c>
    </row>
    <row r="17" spans="2:7" ht="23.25" customHeight="1" x14ac:dyDescent="0.3">
      <c r="B17" s="63" t="s">
        <v>42</v>
      </c>
      <c r="C17" s="64"/>
      <c r="D17" s="64"/>
      <c r="E17" s="64"/>
      <c r="F17" s="64"/>
      <c r="G17" s="33">
        <f>G15-G16</f>
        <v>1301804503.2599983</v>
      </c>
    </row>
    <row r="18" spans="2:7" ht="23.25" customHeight="1" x14ac:dyDescent="0.3">
      <c r="B18" s="63" t="s">
        <v>43</v>
      </c>
      <c r="C18" s="64"/>
      <c r="D18" s="64"/>
      <c r="E18" s="64"/>
      <c r="F18" s="64"/>
      <c r="G18" s="33">
        <v>11945645.300000001</v>
      </c>
    </row>
    <row r="19" spans="2:7" ht="23.25" customHeight="1" x14ac:dyDescent="0.3">
      <c r="B19" s="63" t="s">
        <v>44</v>
      </c>
      <c r="C19" s="64"/>
      <c r="D19" s="64"/>
      <c r="E19" s="64"/>
      <c r="F19" s="64"/>
      <c r="G19" s="33">
        <f>G17-G18</f>
        <v>1289858857.9599984</v>
      </c>
    </row>
    <row r="20" spans="2:7" ht="23.25" hidden="1" customHeight="1" x14ac:dyDescent="0.3">
      <c r="B20" s="63" t="s">
        <v>45</v>
      </c>
      <c r="C20" s="64"/>
      <c r="D20" s="64"/>
      <c r="E20" s="64"/>
      <c r="F20" s="64"/>
      <c r="G20" s="33"/>
    </row>
    <row r="21" spans="2:7" ht="19.5" hidden="1" customHeight="1" x14ac:dyDescent="0.3">
      <c r="B21" s="63" t="s">
        <v>46</v>
      </c>
      <c r="C21" s="64"/>
      <c r="D21" s="64"/>
      <c r="E21" s="64"/>
      <c r="F21" s="64"/>
      <c r="G21" s="34">
        <f>G19-G20</f>
        <v>1289858857.9599984</v>
      </c>
    </row>
    <row r="22" spans="2:7" ht="19.5" hidden="1" customHeight="1" x14ac:dyDescent="0.3">
      <c r="B22" s="63" t="s">
        <v>47</v>
      </c>
      <c r="C22" s="64"/>
      <c r="D22" s="64"/>
      <c r="E22" s="64"/>
      <c r="F22" s="64"/>
      <c r="G22" s="34"/>
    </row>
    <row r="23" spans="2:7" ht="19.5" hidden="1" customHeight="1" x14ac:dyDescent="0.3">
      <c r="B23" s="63" t="s">
        <v>48</v>
      </c>
      <c r="C23" s="64"/>
      <c r="D23" s="64"/>
      <c r="E23" s="64"/>
      <c r="F23" s="64"/>
      <c r="G23" s="34">
        <f>G21-G22</f>
        <v>1289858857.9599984</v>
      </c>
    </row>
    <row r="24" spans="2:7" ht="19.5" hidden="1" customHeight="1" x14ac:dyDescent="0.3">
      <c r="B24" s="63" t="s">
        <v>49</v>
      </c>
      <c r="C24" s="64"/>
      <c r="D24" s="64"/>
      <c r="E24" s="64"/>
      <c r="F24" s="64"/>
      <c r="G24" s="34"/>
    </row>
    <row r="25" spans="2:7" ht="19.5" hidden="1" customHeight="1" x14ac:dyDescent="0.3">
      <c r="B25" s="63" t="s">
        <v>50</v>
      </c>
      <c r="C25" s="64"/>
      <c r="D25" s="64"/>
      <c r="E25" s="64"/>
      <c r="F25" s="64"/>
      <c r="G25" s="34">
        <f>G23-G24</f>
        <v>1289858857.9599984</v>
      </c>
    </row>
    <row r="26" spans="2:7" ht="19.5" hidden="1" customHeight="1" x14ac:dyDescent="0.3">
      <c r="B26" s="63" t="s">
        <v>51</v>
      </c>
      <c r="C26" s="64"/>
      <c r="D26" s="64"/>
      <c r="E26" s="64"/>
      <c r="F26" s="64"/>
      <c r="G26" s="34"/>
    </row>
    <row r="27" spans="2:7" ht="19.5" hidden="1" customHeight="1" x14ac:dyDescent="0.3">
      <c r="B27" s="63" t="s">
        <v>52</v>
      </c>
      <c r="C27" s="64"/>
      <c r="D27" s="64"/>
      <c r="E27" s="64"/>
      <c r="F27" s="64"/>
      <c r="G27" s="34">
        <f>G25-G26</f>
        <v>1289858857.9599984</v>
      </c>
    </row>
    <row r="28" spans="2:7" ht="19.5" hidden="1" customHeight="1" x14ac:dyDescent="0.3">
      <c r="B28" s="63" t="s">
        <v>53</v>
      </c>
      <c r="C28" s="64"/>
      <c r="D28" s="64"/>
      <c r="E28" s="64"/>
      <c r="F28" s="64"/>
      <c r="G28" s="34"/>
    </row>
    <row r="29" spans="2:7" ht="19.5" hidden="1" customHeight="1" x14ac:dyDescent="0.3">
      <c r="B29" s="63" t="s">
        <v>54</v>
      </c>
      <c r="C29" s="64"/>
      <c r="D29" s="64"/>
      <c r="E29" s="64"/>
      <c r="F29" s="64"/>
      <c r="G29" s="34">
        <f>G27-G28</f>
        <v>1289858857.9599984</v>
      </c>
    </row>
    <row r="30" spans="2:7" ht="19.5" hidden="1" customHeight="1" x14ac:dyDescent="0.3">
      <c r="B30" s="63" t="s">
        <v>55</v>
      </c>
      <c r="C30" s="64"/>
      <c r="D30" s="64"/>
      <c r="E30" s="64"/>
      <c r="F30" s="64"/>
      <c r="G30" s="34"/>
    </row>
    <row r="31" spans="2:7" ht="19.5" hidden="1" customHeight="1" thickBot="1" x14ac:dyDescent="0.35">
      <c r="B31" s="63" t="s">
        <v>56</v>
      </c>
      <c r="C31" s="64"/>
      <c r="D31" s="64"/>
      <c r="E31" s="64"/>
      <c r="F31" s="64"/>
      <c r="G31" s="31">
        <f>G29-G30</f>
        <v>1289858857.9599984</v>
      </c>
    </row>
    <row r="32" spans="2:7" ht="25.5" customHeight="1" thickBot="1" x14ac:dyDescent="0.35">
      <c r="B32" s="65" t="s">
        <v>63</v>
      </c>
      <c r="C32" s="66"/>
      <c r="D32" s="66"/>
      <c r="E32" s="66"/>
      <c r="F32" s="66"/>
      <c r="G32" s="35">
        <f>G31</f>
        <v>1289858857.9599984</v>
      </c>
    </row>
  </sheetData>
  <mergeCells count="28">
    <mergeCell ref="B32:F32"/>
    <mergeCell ref="B5:F5"/>
    <mergeCell ref="B6:F6"/>
    <mergeCell ref="B8:F8"/>
    <mergeCell ref="B20:F20"/>
    <mergeCell ref="B21:F21"/>
    <mergeCell ref="B7:F7"/>
    <mergeCell ref="B9:F9"/>
    <mergeCell ref="B10:F10"/>
    <mergeCell ref="B11:F11"/>
    <mergeCell ref="B12:F12"/>
    <mergeCell ref="B13:F13"/>
    <mergeCell ref="B14:F14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B31:F31"/>
    <mergeCell ref="B26:F26"/>
    <mergeCell ref="B27:F27"/>
    <mergeCell ref="B28:F28"/>
    <mergeCell ref="B29:F29"/>
    <mergeCell ref="B30:F30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"/>
  <sheetViews>
    <sheetView showGridLines="0" zoomScaleNormal="100" zoomScaleSheetLayoutView="140" workbookViewId="0">
      <selection activeCell="C12" sqref="C12"/>
    </sheetView>
  </sheetViews>
  <sheetFormatPr baseColWidth="10" defaultRowHeight="14.4" x14ac:dyDescent="0.3"/>
  <cols>
    <col min="1" max="1" width="4.5546875" customWidth="1"/>
    <col min="2" max="2" width="48" customWidth="1"/>
    <col min="3" max="4" width="24.88671875" customWidth="1"/>
    <col min="5" max="5" width="13.33203125" bestFit="1" customWidth="1"/>
  </cols>
  <sheetData>
    <row r="1" spans="2:5" x14ac:dyDescent="0.3">
      <c r="B1" s="15"/>
      <c r="C1" s="15"/>
      <c r="D1" s="15"/>
    </row>
    <row r="2" spans="2:5" x14ac:dyDescent="0.3">
      <c r="B2" s="15"/>
      <c r="C2" s="15"/>
      <c r="D2" s="15"/>
    </row>
    <row r="3" spans="2:5" x14ac:dyDescent="0.3">
      <c r="B3" s="15"/>
      <c r="C3" s="15"/>
      <c r="D3" s="15"/>
    </row>
    <row r="4" spans="2:5" ht="15" thickBot="1" x14ac:dyDescent="0.35">
      <c r="B4" s="15"/>
      <c r="C4" s="15"/>
      <c r="D4" s="15"/>
    </row>
    <row r="5" spans="2:5" ht="15" thickBot="1" x14ac:dyDescent="0.35">
      <c r="B5" s="17"/>
      <c r="C5" s="18" t="s">
        <v>60</v>
      </c>
      <c r="D5" s="18" t="s">
        <v>62</v>
      </c>
    </row>
    <row r="6" spans="2:5" x14ac:dyDescent="0.3">
      <c r="B6" s="19" t="s">
        <v>32</v>
      </c>
      <c r="C6" s="36">
        <v>1131000000000</v>
      </c>
      <c r="D6" s="37">
        <v>1131000000000</v>
      </c>
    </row>
    <row r="7" spans="2:5" ht="15" thickBot="1" x14ac:dyDescent="0.35">
      <c r="B7" s="20" t="s">
        <v>25</v>
      </c>
      <c r="C7" s="36">
        <v>1360999004.8899982</v>
      </c>
      <c r="D7" s="37">
        <f>Amortización!G32</f>
        <v>1289858857.9599984</v>
      </c>
    </row>
    <row r="8" spans="2:5" ht="15" thickBot="1" x14ac:dyDescent="0.35">
      <c r="B8" s="21" t="s">
        <v>26</v>
      </c>
      <c r="C8" s="22">
        <f>C7/C6</f>
        <v>1.2033589786825801E-3</v>
      </c>
      <c r="D8" s="22">
        <f>D7/D6</f>
        <v>1.1404587603536678E-3</v>
      </c>
      <c r="E8" s="2"/>
    </row>
    <row r="9" spans="2:5" x14ac:dyDescent="0.3">
      <c r="B9" s="15"/>
      <c r="C9" s="15"/>
      <c r="D9" s="15"/>
    </row>
    <row r="10" spans="2:5" x14ac:dyDescent="0.3">
      <c r="B10" s="15"/>
      <c r="C10" s="15"/>
      <c r="D10" s="15"/>
    </row>
    <row r="11" spans="2:5" x14ac:dyDescent="0.3">
      <c r="B11" s="15" t="s">
        <v>57</v>
      </c>
      <c r="C11" s="15"/>
      <c r="D11" s="15"/>
    </row>
    <row r="12" spans="2:5" ht="20.399999999999999" x14ac:dyDescent="0.3">
      <c r="B12" s="43" t="s">
        <v>64</v>
      </c>
      <c r="C12" s="23"/>
      <c r="D12" s="23"/>
      <c r="E12" s="4"/>
    </row>
    <row r="13" spans="2:5" x14ac:dyDescent="0.3">
      <c r="B13" s="23"/>
      <c r="C13" s="23"/>
      <c r="D13" s="23"/>
      <c r="E13" s="4"/>
    </row>
    <row r="14" spans="2:5" ht="15" thickBot="1" x14ac:dyDescent="0.35">
      <c r="B14" s="15"/>
      <c r="C14" s="15"/>
      <c r="D14" s="15"/>
    </row>
    <row r="15" spans="2:5" ht="15" thickBot="1" x14ac:dyDescent="0.35">
      <c r="B15" s="17"/>
      <c r="C15" s="18" t="str">
        <f>C5</f>
        <v>AL 31 de Diciembre 2024</v>
      </c>
      <c r="D15" s="26" t="str">
        <f>D5</f>
        <v>AL 30 de Junio de 2025</v>
      </c>
    </row>
    <row r="16" spans="2:5" x14ac:dyDescent="0.3">
      <c r="B16" s="19" t="s">
        <v>27</v>
      </c>
      <c r="C16" s="40">
        <v>2993301362.54</v>
      </c>
      <c r="D16" s="42">
        <v>2221901555</v>
      </c>
      <c r="E16" s="41"/>
    </row>
    <row r="17" spans="2:4" ht="15" thickBot="1" x14ac:dyDescent="0.35">
      <c r="B17" s="24" t="s">
        <v>25</v>
      </c>
      <c r="C17" s="38">
        <v>1360999004.8899982</v>
      </c>
      <c r="D17" s="39">
        <f>+Amortización!G32</f>
        <v>1289858857.9599984</v>
      </c>
    </row>
    <row r="18" spans="2:4" ht="15" thickBot="1" x14ac:dyDescent="0.35">
      <c r="B18" s="21" t="s">
        <v>26</v>
      </c>
      <c r="C18" s="25">
        <f>C17/C16</f>
        <v>0.45468158399363673</v>
      </c>
      <c r="D18" s="25">
        <f>D17/D16</f>
        <v>0.58052025529996909</v>
      </c>
    </row>
    <row r="22" spans="2:4" x14ac:dyDescent="0.3">
      <c r="C22" s="3"/>
      <c r="D22" s="3"/>
    </row>
    <row r="23" spans="2:4" x14ac:dyDescent="0.3">
      <c r="C23" s="3"/>
      <c r="D23" s="3"/>
    </row>
    <row r="24" spans="2:4" x14ac:dyDescent="0.3">
      <c r="C24" s="3"/>
      <c r="D24" s="3"/>
    </row>
    <row r="25" spans="2:4" x14ac:dyDescent="0.3">
      <c r="C25" s="3"/>
      <c r="D25" s="3"/>
    </row>
    <row r="26" spans="2:4" x14ac:dyDescent="0.3">
      <c r="C26" s="3"/>
      <c r="D26" s="3"/>
    </row>
    <row r="27" spans="2:4" x14ac:dyDescent="0.3">
      <c r="C27" s="3"/>
      <c r="D27" s="3"/>
    </row>
    <row r="28" spans="2:4" x14ac:dyDescent="0.3">
      <c r="C28" s="3"/>
      <c r="D28" s="3"/>
    </row>
  </sheetData>
  <conditionalFormatting sqref="C8:D8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Estefany Merced Núñez López</cp:lastModifiedBy>
  <cp:lastPrinted>2025-07-10T16:31:51Z</cp:lastPrinted>
  <dcterms:created xsi:type="dcterms:W3CDTF">2016-06-13T19:42:18Z</dcterms:created>
  <dcterms:modified xsi:type="dcterms:W3CDTF">2025-08-12T04:28:02Z</dcterms:modified>
</cp:coreProperties>
</file>